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Surface\Desktop\财政厅关于开展2022年部门、政策和项目支出绩效评价工作的通知\"/>
    </mc:Choice>
  </mc:AlternateContent>
  <xr:revisionPtr revIDLastSave="0" documentId="13_ncr:1_{921F1CB2-5119-403E-82A9-ECCA4BBD0743}" xr6:coauthVersionLast="47" xr6:coauthVersionMax="47" xr10:uidLastSave="{00000000-0000-0000-0000-000000000000}"/>
  <bookViews>
    <workbookView xWindow="4620" yWindow="2220" windowWidth="21600" windowHeight="11385" xr2:uid="{00000000-000D-0000-FFFF-FFFF00000000}"/>
  </bookViews>
  <sheets>
    <sheet name="1" sheetId="2" r:id="rId1"/>
  </sheets>
  <definedNames>
    <definedName name="_xlnm._FilterDatabase" localSheetId="0" hidden="1">'1'!$A$4:$L$23</definedName>
    <definedName name="_xlnm.Print_Area" localSheetId="0">'1'!$A:$L</definedName>
    <definedName name="_xlnm.Print_Titles" localSheetId="0">'1'!$3:$4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3" i="2" l="1"/>
  <c r="L21" i="2"/>
  <c r="L20" i="2"/>
  <c r="L19" i="2"/>
  <c r="L18" i="2"/>
  <c r="L17" i="2"/>
  <c r="L16" i="2"/>
  <c r="L14" i="2"/>
  <c r="L11" i="2"/>
</calcChain>
</file>

<file path=xl/sharedStrings.xml><?xml version="1.0" encoding="utf-8"?>
<sst xmlns="http://schemas.openxmlformats.org/spreadsheetml/2006/main" count="104" uniqueCount="101">
  <si>
    <t>分值权重</t>
  </si>
  <si>
    <t>分层分类指标</t>
  </si>
  <si>
    <t>指标解释</t>
  </si>
  <si>
    <t>评分方法</t>
  </si>
  <si>
    <t>评价要点及自评说明</t>
  </si>
  <si>
    <t>自评得分</t>
  </si>
  <si>
    <t>分层指标</t>
  </si>
  <si>
    <t>一级指标</t>
  </si>
  <si>
    <t>二级指标</t>
  </si>
  <si>
    <t>通用指标</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</si>
  <si>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</si>
  <si>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</si>
  <si>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</si>
  <si>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不完善</t>
  </si>
  <si>
    <t>较完善</t>
  </si>
  <si>
    <t>完善</t>
  </si>
  <si>
    <t>存在一项不符合的为较完善，存在两项及两项以上不符合的为不完善</t>
  </si>
  <si>
    <t>规划合理★</t>
  </si>
  <si>
    <t>项目规划是否符合省委、省政府重大决策部署，是否与项目年度目标一致</t>
  </si>
  <si>
    <t>不合理</t>
  </si>
  <si>
    <t>较合理</t>
  </si>
  <si>
    <t>合理</t>
  </si>
  <si>
    <t>主要查看项目设立依据是否充分，符合省委、省政府重大决策部署和宏观政策规划，项目年度绩效目标与中长期规划是否一致。</t>
  </si>
  <si>
    <t>制度完备</t>
  </si>
  <si>
    <t>指导意见、管理办法、申报指南、实施细则等管理制度是否完善，是否存在脱离实际、缺陷、漏洞导致执行偏离预期</t>
  </si>
  <si>
    <t>发现一处扣0.5分，直至扣完</t>
  </si>
  <si>
    <t>项目实施</t>
  </si>
  <si>
    <t>分配合理★</t>
  </si>
  <si>
    <t>项目资金分配结果是否与规划计划一致；是否按规定及时分配专项预算资金</t>
  </si>
  <si>
    <t>否</t>
  </si>
  <si>
    <t>是</t>
  </si>
  <si>
    <t>按项目法分配的项目，以所有项目点实施完成情况与规划计划情况进行对比。按因素法分配的项目和据实据效分配的项目，将资金分配方向与规划计划支持方向进行对比。两种情况分值权重各占一半</t>
  </si>
  <si>
    <t>使用合规</t>
  </si>
  <si>
    <t>项目资金使用是否符合相关的财务管理制度规定</t>
  </si>
  <si>
    <t>资金使用是否符合国家财经法规和财务管理制度及有关专项资金管理办法规定；资金拨付是否有完整的审批程序和手续；是否符合项目预算批复或合同规定用途；是否存在截留、挤占、挪用、虚列支出等情况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</si>
  <si>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</si>
  <si>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</si>
  <si>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</si>
  <si>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</si>
  <si>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</si>
  <si>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</si>
  <si>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自评采用公式：指标得分=实际拨付专项金额/专项金额/50%*指标分值，大于50%得满分。</t>
  </si>
  <si>
    <t>资金结余★</t>
  </si>
  <si>
    <t>项目资金结余的情况</t>
  </si>
  <si>
    <r>
      <rPr>
        <sz val="10"/>
        <rFont val="宋体"/>
        <family val="3"/>
        <charset val="134"/>
      </rPr>
      <t>指标得分=（1-结余率/0.2）*指标分值；
结余率</t>
    </r>
    <r>
      <rPr>
        <sz val="10"/>
        <rFont val="东文宋体"/>
        <charset val="134"/>
      </rPr>
      <t>≥</t>
    </r>
    <r>
      <rPr>
        <sz val="10"/>
        <rFont val="宋体"/>
        <family val="3"/>
        <charset val="134"/>
      </rPr>
      <t xml:space="preserve">0.2得0分 。                                                            </t>
    </r>
  </si>
  <si>
    <t>结余率=结余金额/省级财政资金预算数×100%</t>
  </si>
  <si>
    <t>目标完成★</t>
  </si>
  <si>
    <t>项目实施后是否完成预期目标</t>
  </si>
  <si>
    <t>指标得分=实际完成任务量/绩效目标设定任务量×100%*指标分值 。本次自评7个指标（不含满意度），每个指标相同分值。</t>
  </si>
  <si>
    <t>完成及时</t>
  </si>
  <si>
    <t>项目实际完成时间与计划完成时间的比较，用以反映和考核项目产出实效目标的实现程度</t>
  </si>
  <si>
    <t xml:space="preserve">指标得分=1-(实际完成时间-计划完成时间/计划完成时间)×100%*指标分值  </t>
  </si>
  <si>
    <t>本次自评采用按计划开工率、按计划完工实现率计算得分，分值分别为2分。统计开工或完工时间为2022年3月以前的项目。</t>
  </si>
  <si>
    <t>违规记录</t>
  </si>
  <si>
    <t>项目管理是否合规</t>
  </si>
  <si>
    <t>不合规</t>
  </si>
  <si>
    <t>3处及以上不合规</t>
  </si>
  <si>
    <t>2处不合规</t>
  </si>
  <si>
    <t>1处不合规</t>
  </si>
  <si>
    <t>合规</t>
  </si>
  <si>
    <t>根据审计监督、财政检查结果反映专项管理是否合规</t>
  </si>
  <si>
    <t>共性指标</t>
  </si>
  <si>
    <t>项目效果</t>
  </si>
  <si>
    <t>功能性★</t>
  </si>
  <si>
    <t>反映公共基础设施建设功能是否达到计划能力，建成后是否正常并良好运行，延续性是否达到预期</t>
  </si>
  <si>
    <t>发现基础设施功能明显未实现预期的，发现一项扣1分，直至扣完</t>
  </si>
  <si>
    <t>主要查看建设项目是否实施方案实现预期功能。本次自评根据项目能力实现的占比计算得分。</t>
  </si>
  <si>
    <t>配套性★</t>
  </si>
  <si>
    <t>项目建成后相关工程、点位是否相关协调，配套设施是否整体协调，是否全面衔接发挥整体效益</t>
  </si>
  <si>
    <t>差</t>
  </si>
  <si>
    <t>较差</t>
  </si>
  <si>
    <t>一般</t>
  </si>
  <si>
    <t>较好</t>
  </si>
  <si>
    <t>好</t>
  </si>
  <si>
    <t>重点查看区域内建设规划在空间分布、功能配套整合、土地利用等方面是否存在明显有违常理，不科学合理的情况。本次自评根据配套性好的项目占比计算得分。</t>
  </si>
  <si>
    <t>特性指标</t>
  </si>
  <si>
    <t>完成质量</t>
  </si>
  <si>
    <t>质量达标</t>
  </si>
  <si>
    <t>是否符合验收标准，达到行业基准水平</t>
  </si>
  <si>
    <t>指标得分=达标数/已验收项目数×100%*指标分值；当质量达标率＜90%时，指标不得分</t>
  </si>
  <si>
    <t>社会效益</t>
  </si>
  <si>
    <t>完工设施的正常运转率</t>
  </si>
  <si>
    <t>正常运转率=正常运转设施个数/完工设施个数/标准值*100%。</t>
  </si>
  <si>
    <t>指标得分=正常运转率/标准值*指标正分值</t>
  </si>
  <si>
    <t>本次自评，统计截至2022年3月；考虑到部分项目还未验收，标准值设定为90%。</t>
  </si>
  <si>
    <t>投资完成</t>
  </si>
  <si>
    <t>投资计划完成率</t>
  </si>
  <si>
    <t>支持项目的2021年度投资计划、完工项目的总投资计划的完成情况。</t>
  </si>
  <si>
    <t>本次自评采用投资计划完成项目占比计算得分。2021年度投资计划、总投资计划的完成情况，各占一半分值。</t>
  </si>
  <si>
    <t>个性指标</t>
  </si>
  <si>
    <t>规划完成</t>
  </si>
  <si>
    <t>“十四五”规划目标完成率</t>
  </si>
  <si>
    <t>评价以下指标2021年度的完成进度：专项资金绩效目标涉及、属于厅“十四五”规划纲要主要指标。</t>
  </si>
  <si>
    <t>完成率=2021年完成进度/五年目标平均每年应完成进度</t>
  </si>
  <si>
    <t>本次自评的指标包括：城市生活垃圾资源化利用率、培育创建省级百强中心镇累计数、建制镇污水处理率、农村生活垃圾收转率处置体系覆盖率；每个指标分值1.5分。</t>
  </si>
  <si>
    <t>投资带动</t>
  </si>
  <si>
    <t>投资放大率</t>
  </si>
  <si>
    <t>得分=完工项目的实际完成投资合计/分配到的专项资金/10*分值。以10倍作为标准值。</t>
  </si>
  <si>
    <t>合计</t>
  </si>
  <si>
    <t>附表</t>
    <phoneticPr fontId="12" type="noConversion"/>
  </si>
  <si>
    <t>2022年省级城乡建设发展专项支出绩效自评表</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</si>
</sst>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宋体"/>
      <charset val="134"/>
      <scheme val="minor"/>
    </font>
    <font>
      <sz val="10"/>
      <color theme="1"/>
      <name val="宋体"/>
      <charset val="134"/>
      <scheme val="minor"/>
    </font>
    <font>
      <b/>
      <sz val="14"/>
      <color theme="1"/>
      <name val="宋体"/>
      <charset val="134"/>
      <scheme val="minor"/>
    </font>
    <font>
      <sz val="10"/>
      <name val="宋体"/>
      <charset val="134"/>
      <scheme val="minor"/>
    </font>
    <font>
      <sz val="10"/>
      <name val="宋体"/>
      <charset val="134"/>
    </font>
    <font>
      <sz val="12"/>
      <name val="宋体"/>
      <charset val="134"/>
    </font>
    <font>
      <sz val="11"/>
      <color theme="1"/>
      <name val="宋体"/>
      <charset val="134"/>
      <scheme val="minor"/>
    </font>
    <font>
      <sz val="11"/>
      <color indexed="8"/>
      <name val="Tahoma"/>
      <family val="2"/>
    </font>
    <font>
      <sz val="11"/>
      <color indexed="8"/>
      <name val="宋体"/>
      <charset val="134"/>
    </font>
    <font>
      <b/>
      <sz val="12"/>
      <color indexed="63"/>
      <name val="宋体"/>
      <charset val="134"/>
    </font>
    <font>
      <sz val="10"/>
      <name val="东文宋体"/>
      <charset val="134"/>
    </font>
    <font>
      <sz val="10"/>
      <name val="宋体"/>
      <family val="3"/>
      <charset val="134"/>
    </font>
    <font>
      <sz val="9"/>
      <name val="宋体"/>
      <family val="3"/>
      <charset val="134"/>
      <scheme val="minor"/>
    </font>
    <font>
      <sz val="10"/>
      <color theme="1"/>
      <name val="黑体"/>
      <family val="3"/>
      <charset val="134"/>
    </font>
    <font>
      <b/>
      <sz val="14"/>
      <color theme="1"/>
      <name val="宋体"/>
      <family val="3"/>
      <charset val="134"/>
      <scheme val="minor"/>
    </font>
  </fonts>
  <fills count="3">
    <fill>
      <patternFill patternType="none"/>
    </fill>
    <fill>
      <patternFill patternType="gray125"/>
    </fill>
    <fill>
      <patternFill patternType="solid">
        <fgColor indexed="22"/>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s>
  <cellStyleXfs count="19">
    <xf numFmtId="0" fontId="0" fillId="0" borderId="0"/>
    <xf numFmtId="0" fontId="9" fillId="2" borderId="9" applyNumberFormat="0" applyAlignment="0" applyProtection="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0" borderId="0">
      <alignment vertical="center"/>
    </xf>
    <xf numFmtId="0" fontId="5" fillId="0" borderId="0">
      <alignment vertical="center"/>
    </xf>
    <xf numFmtId="0" fontId="5" fillId="0" borderId="0"/>
    <xf numFmtId="0" fontId="5" fillId="0" borderId="0"/>
    <xf numFmtId="0" fontId="7" fillId="0" borderId="0"/>
    <xf numFmtId="0" fontId="8" fillId="0" borderId="0">
      <alignment vertical="center"/>
    </xf>
    <xf numFmtId="0" fontId="6" fillId="0" borderId="0"/>
    <xf numFmtId="9" fontId="6" fillId="0" borderId="0" applyFont="0" applyFill="0" applyBorder="0" applyAlignment="0" applyProtection="0">
      <alignment vertical="center"/>
    </xf>
    <xf numFmtId="0" fontId="6" fillId="0" borderId="0">
      <alignment vertical="center"/>
    </xf>
    <xf numFmtId="0" fontId="5" fillId="0" borderId="0" applyProtection="0"/>
  </cellStyleXfs>
  <cellXfs count="37">
    <xf numFmtId="0" fontId="0" fillId="0" borderId="0" xfId="0"/>
    <xf numFmtId="0" fontId="0" fillId="0" borderId="0" xfId="0" applyFill="1" applyAlignment="1">
      <alignment horizontal="center"/>
    </xf>
    <xf numFmtId="0" fontId="0" fillId="0" borderId="0" xfId="0" applyFill="1"/>
    <xf numFmtId="0" fontId="0" fillId="0" borderId="0" xfId="0" applyFill="1"/>
    <xf numFmtId="0" fontId="1"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1" fillId="0" borderId="2" xfId="15"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3" fillId="0" borderId="2" xfId="1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3" fillId="0" borderId="2" xfId="11"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3" fillId="0" borderId="2" xfId="11" applyFont="1" applyFill="1" applyBorder="1" applyAlignment="1">
      <alignment vertical="center" wrapText="1"/>
    </xf>
    <xf numFmtId="0" fontId="1" fillId="0" borderId="0" xfId="0" applyFont="1" applyFill="1" applyAlignment="1">
      <alignment horizontal="left" vertical="center" wrapText="1"/>
    </xf>
    <xf numFmtId="0" fontId="3" fillId="0" borderId="2" xfId="11" applyFont="1" applyFill="1" applyBorder="1" applyAlignment="1">
      <alignment horizontal="left" vertical="center" wrapText="1"/>
    </xf>
    <xf numFmtId="0" fontId="4" fillId="0" borderId="2" xfId="11" applyFont="1" applyFill="1" applyBorder="1" applyAlignment="1">
      <alignment horizontal="center" vertical="center" wrapText="1"/>
    </xf>
    <xf numFmtId="0" fontId="3" fillId="0" borderId="2" xfId="11" applyFont="1" applyFill="1" applyBorder="1" applyAlignment="1">
      <alignment horizontal="left" vertical="center" wrapText="1"/>
    </xf>
    <xf numFmtId="0" fontId="4" fillId="0" borderId="2" xfId="11" applyFont="1" applyFill="1" applyBorder="1" applyAlignment="1">
      <alignment horizontal="center" vertical="center" wrapText="1"/>
    </xf>
    <xf numFmtId="0" fontId="1" fillId="0" borderId="0" xfId="0" applyFont="1" applyFill="1" applyAlignment="1">
      <alignmen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2" xfId="11" applyFont="1" applyFill="1" applyBorder="1" applyAlignment="1">
      <alignment horizontal="center" vertical="center" wrapText="1"/>
    </xf>
    <xf numFmtId="0" fontId="1" fillId="0" borderId="2"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9" fontId="1" fillId="0" borderId="5" xfId="0" applyNumberFormat="1" applyFont="1" applyFill="1" applyBorder="1" applyAlignment="1">
      <alignment horizontal="center" vertical="center" wrapText="1"/>
    </xf>
    <xf numFmtId="0" fontId="1" fillId="0" borderId="2" xfId="15"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3"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19">
    <cellStyle name="百分比 2" xfId="16" xr:uid="{00000000-0005-0000-0000-000033000000}"/>
    <cellStyle name="常规" xfId="0" builtinId="0"/>
    <cellStyle name="常规 11" xfId="5" xr:uid="{00000000-0005-0000-0000-000008000000}"/>
    <cellStyle name="常规 11 2" xfId="7" xr:uid="{00000000-0005-0000-0000-00000D000000}"/>
    <cellStyle name="常规 11 3" xfId="6" xr:uid="{00000000-0005-0000-0000-000009000000}"/>
    <cellStyle name="常规 16" xfId="2" xr:uid="{00000000-0005-0000-0000-000002000000}"/>
    <cellStyle name="常规 16 2" xfId="10" xr:uid="{00000000-0005-0000-0000-00001A000000}"/>
    <cellStyle name="常规 2" xfId="18" xr:uid="{00000000-0005-0000-0000-000041000000}"/>
    <cellStyle name="常规 2 2" xfId="14" xr:uid="{00000000-0005-0000-0000-00002C000000}"/>
    <cellStyle name="常规 2 4" xfId="3" xr:uid="{00000000-0005-0000-0000-000003000000}"/>
    <cellStyle name="常规 3" xfId="17" xr:uid="{00000000-0005-0000-0000-000035000000}"/>
    <cellStyle name="常规 3 2" xfId="9" xr:uid="{00000000-0005-0000-0000-000017000000}"/>
    <cellStyle name="常规 4" xfId="11" xr:uid="{00000000-0005-0000-0000-00001B000000}"/>
    <cellStyle name="常规 4 3" xfId="4" xr:uid="{00000000-0005-0000-0000-000004000000}"/>
    <cellStyle name="常规 5" xfId="12" xr:uid="{00000000-0005-0000-0000-00001F000000}"/>
    <cellStyle name="常规 6" xfId="13" xr:uid="{00000000-0005-0000-0000-00002B000000}"/>
    <cellStyle name="常规 7" xfId="15" xr:uid="{00000000-0005-0000-0000-000031000000}"/>
    <cellStyle name="常规 8 2" xfId="8" xr:uid="{00000000-0005-0000-0000-000011000000}"/>
    <cellStyle name="输出 3"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tabSelected="1" view="pageBreakPreview" zoomScaleNormal="100" zoomScaleSheetLayoutView="100" workbookViewId="0">
      <pane xSplit="9" ySplit="4" topLeftCell="J11" activePane="bottomRight" state="frozen"/>
      <selection pane="topRight"/>
      <selection pane="bottomLeft"/>
      <selection pane="bottomRight" activeCell="F14" sqref="F14:J14"/>
    </sheetView>
  </sheetViews>
  <sheetFormatPr defaultColWidth="8.875" defaultRowHeight="13.5"/>
  <cols>
    <col min="1" max="1" width="5.625" style="3" customWidth="1"/>
    <col min="2" max="3" width="4.5" style="3" customWidth="1"/>
    <col min="4" max="4" width="8.375" style="3" customWidth="1"/>
    <col min="5" max="5" width="41.125" style="3" customWidth="1"/>
    <col min="6" max="6" width="4.5" style="3" customWidth="1"/>
    <col min="7" max="9" width="4.625" style="3" customWidth="1"/>
    <col min="10" max="10" width="4.5" style="3" customWidth="1"/>
    <col min="11" max="11" width="42.75" style="3" customWidth="1"/>
    <col min="12" max="12" width="5.375" style="1" customWidth="1"/>
    <col min="13" max="16384" width="8.875" style="3"/>
  </cols>
  <sheetData>
    <row r="1" spans="1:12" ht="18" customHeight="1">
      <c r="A1" s="34" t="s">
        <v>99</v>
      </c>
      <c r="B1" s="34"/>
      <c r="C1" s="4"/>
      <c r="D1" s="4"/>
      <c r="E1" s="4"/>
      <c r="F1" s="4"/>
      <c r="G1" s="4"/>
      <c r="H1" s="4"/>
      <c r="I1" s="4"/>
      <c r="J1" s="16"/>
      <c r="K1" s="4"/>
      <c r="L1" s="4"/>
    </row>
    <row r="2" spans="1:12" ht="18.75">
      <c r="A2" s="36" t="s">
        <v>100</v>
      </c>
      <c r="B2" s="35"/>
      <c r="C2" s="35"/>
      <c r="D2" s="35"/>
      <c r="E2" s="35"/>
      <c r="F2" s="35"/>
      <c r="G2" s="35"/>
      <c r="H2" s="35"/>
      <c r="I2" s="35"/>
      <c r="J2" s="35"/>
      <c r="K2" s="35"/>
      <c r="L2" s="35"/>
    </row>
    <row r="3" spans="1:12" s="1" customFormat="1">
      <c r="A3" s="26" t="s">
        <v>0</v>
      </c>
      <c r="B3" s="26" t="s">
        <v>1</v>
      </c>
      <c r="C3" s="26"/>
      <c r="D3" s="26"/>
      <c r="E3" s="31" t="s">
        <v>2</v>
      </c>
      <c r="F3" s="31" t="s">
        <v>3</v>
      </c>
      <c r="G3" s="31"/>
      <c r="H3" s="31"/>
      <c r="I3" s="31"/>
      <c r="J3" s="31"/>
      <c r="K3" s="31" t="s">
        <v>4</v>
      </c>
      <c r="L3" s="31" t="s">
        <v>5</v>
      </c>
    </row>
    <row r="4" spans="1:12" s="1" customFormat="1" ht="24">
      <c r="A4" s="26"/>
      <c r="B4" s="5" t="s">
        <v>6</v>
      </c>
      <c r="C4" s="5" t="s">
        <v>7</v>
      </c>
      <c r="D4" s="6" t="s">
        <v>8</v>
      </c>
      <c r="E4" s="31"/>
      <c r="F4" s="6">
        <v>0</v>
      </c>
      <c r="G4" s="6">
        <v>0.3</v>
      </c>
      <c r="H4" s="6">
        <v>0.6</v>
      </c>
      <c r="I4" s="6">
        <v>0.8</v>
      </c>
      <c r="J4" s="6">
        <v>1</v>
      </c>
      <c r="K4" s="31"/>
      <c r="L4" s="31"/>
    </row>
    <row r="5" spans="1:12" ht="48">
      <c r="A5" s="7">
        <v>0.02</v>
      </c>
      <c r="B5" s="27" t="s">
        <v>9</v>
      </c>
      <c r="C5" s="27" t="s">
        <v>10</v>
      </c>
      <c r="D5" s="8" t="s">
        <v>11</v>
      </c>
      <c r="E5" s="11" t="s">
        <v>12</v>
      </c>
      <c r="F5" s="12" t="s">
        <v>13</v>
      </c>
      <c r="G5" s="12"/>
      <c r="H5" s="12" t="s">
        <v>14</v>
      </c>
      <c r="I5" s="12"/>
      <c r="J5" s="12" t="s">
        <v>15</v>
      </c>
      <c r="K5" s="17" t="s">
        <v>16</v>
      </c>
      <c r="L5" s="18">
        <v>2</v>
      </c>
    </row>
    <row r="6" spans="1:12" ht="36">
      <c r="A6" s="7">
        <v>0.03</v>
      </c>
      <c r="B6" s="27"/>
      <c r="C6" s="27"/>
      <c r="D6" s="8" t="s">
        <v>17</v>
      </c>
      <c r="E6" s="11" t="s">
        <v>18</v>
      </c>
      <c r="F6" s="12" t="s">
        <v>19</v>
      </c>
      <c r="G6" s="12"/>
      <c r="H6" s="12" t="s">
        <v>20</v>
      </c>
      <c r="I6" s="12"/>
      <c r="J6" s="12" t="s">
        <v>21</v>
      </c>
      <c r="K6" s="17" t="s">
        <v>22</v>
      </c>
      <c r="L6" s="18">
        <v>3</v>
      </c>
    </row>
    <row r="7" spans="1:12" ht="36">
      <c r="A7" s="7">
        <v>0.03</v>
      </c>
      <c r="B7" s="27"/>
      <c r="C7" s="27"/>
      <c r="D7" s="8" t="s">
        <v>23</v>
      </c>
      <c r="E7" s="11" t="s">
        <v>24</v>
      </c>
      <c r="F7" s="32" t="s">
        <v>25</v>
      </c>
      <c r="G7" s="32"/>
      <c r="H7" s="32"/>
      <c r="I7" s="32"/>
      <c r="J7" s="32"/>
      <c r="K7" s="17"/>
      <c r="L7" s="18">
        <v>3</v>
      </c>
    </row>
    <row r="8" spans="1:12" s="2" customFormat="1" ht="48">
      <c r="A8" s="9">
        <v>0.04</v>
      </c>
      <c r="B8" s="27"/>
      <c r="C8" s="27" t="s">
        <v>26</v>
      </c>
      <c r="D8" s="10" t="s">
        <v>27</v>
      </c>
      <c r="E8" s="13" t="s">
        <v>28</v>
      </c>
      <c r="F8" s="14" t="s">
        <v>29</v>
      </c>
      <c r="G8" s="14"/>
      <c r="H8" s="14"/>
      <c r="I8" s="14"/>
      <c r="J8" s="14" t="s">
        <v>30</v>
      </c>
      <c r="K8" s="19" t="s">
        <v>31</v>
      </c>
      <c r="L8" s="20">
        <v>2</v>
      </c>
    </row>
    <row r="9" spans="1:12" ht="48">
      <c r="A9" s="7">
        <v>0.03</v>
      </c>
      <c r="B9" s="27"/>
      <c r="C9" s="27"/>
      <c r="D9" s="8" t="s">
        <v>32</v>
      </c>
      <c r="E9" s="11" t="s">
        <v>33</v>
      </c>
      <c r="F9" s="32" t="s">
        <v>25</v>
      </c>
      <c r="G9" s="32"/>
      <c r="H9" s="32"/>
      <c r="I9" s="32"/>
      <c r="J9" s="32"/>
      <c r="K9" s="17" t="s">
        <v>34</v>
      </c>
      <c r="L9" s="18">
        <v>3</v>
      </c>
    </row>
    <row r="10" spans="1:12" ht="48">
      <c r="A10" s="7">
        <v>0.02</v>
      </c>
      <c r="B10" s="27"/>
      <c r="C10" s="27"/>
      <c r="D10" s="8" t="s">
        <v>35</v>
      </c>
      <c r="E10" s="11" t="s">
        <v>36</v>
      </c>
      <c r="F10" s="32" t="s">
        <v>25</v>
      </c>
      <c r="G10" s="32"/>
      <c r="H10" s="32"/>
      <c r="I10" s="32"/>
      <c r="J10" s="32"/>
      <c r="K10" s="17" t="s">
        <v>37</v>
      </c>
      <c r="L10" s="18">
        <v>2</v>
      </c>
    </row>
    <row r="11" spans="1:12" ht="24">
      <c r="A11" s="7">
        <v>0.03</v>
      </c>
      <c r="B11" s="27"/>
      <c r="C11" s="27" t="s">
        <v>38</v>
      </c>
      <c r="D11" s="8" t="s">
        <v>39</v>
      </c>
      <c r="E11" s="11" t="s">
        <v>40</v>
      </c>
      <c r="F11" s="33"/>
      <c r="G11" s="33"/>
      <c r="H11" s="33"/>
      <c r="I11" s="33"/>
      <c r="J11" s="33"/>
      <c r="K11" s="17" t="s">
        <v>41</v>
      </c>
      <c r="L11" s="18">
        <f>10.69/12.13*3</f>
        <v>2.6438582028029676</v>
      </c>
    </row>
    <row r="12" spans="1:12" ht="24">
      <c r="A12" s="7">
        <v>0.1</v>
      </c>
      <c r="B12" s="27"/>
      <c r="C12" s="27"/>
      <c r="D12" s="8" t="s">
        <v>42</v>
      </c>
      <c r="E12" s="11" t="s">
        <v>43</v>
      </c>
      <c r="F12" s="32" t="s">
        <v>44</v>
      </c>
      <c r="G12" s="32"/>
      <c r="H12" s="32"/>
      <c r="I12" s="32"/>
      <c r="J12" s="32"/>
      <c r="K12" s="17" t="s">
        <v>45</v>
      </c>
      <c r="L12" s="18">
        <v>10</v>
      </c>
    </row>
    <row r="13" spans="1:12" ht="36">
      <c r="A13" s="7">
        <v>0.04</v>
      </c>
      <c r="B13" s="27"/>
      <c r="C13" s="27"/>
      <c r="D13" s="8" t="s">
        <v>46</v>
      </c>
      <c r="E13" s="11" t="s">
        <v>47</v>
      </c>
      <c r="F13" s="32"/>
      <c r="G13" s="32"/>
      <c r="H13" s="32"/>
      <c r="I13" s="32"/>
      <c r="J13" s="32"/>
      <c r="K13" s="17" t="s">
        <v>48</v>
      </c>
      <c r="L13" s="18">
        <v>3.42</v>
      </c>
    </row>
    <row r="14" spans="1:12" ht="36">
      <c r="A14" s="7">
        <v>0.04</v>
      </c>
      <c r="B14" s="27"/>
      <c r="C14" s="27"/>
      <c r="D14" s="8" t="s">
        <v>49</v>
      </c>
      <c r="E14" s="11" t="s">
        <v>50</v>
      </c>
      <c r="F14" s="32" t="s">
        <v>51</v>
      </c>
      <c r="G14" s="32"/>
      <c r="H14" s="32"/>
      <c r="I14" s="32"/>
      <c r="J14" s="32"/>
      <c r="K14" s="17" t="s">
        <v>52</v>
      </c>
      <c r="L14" s="18">
        <f>400/503*2+263/346*2</f>
        <v>3.1106884703340651</v>
      </c>
    </row>
    <row r="15" spans="1:12" ht="48">
      <c r="A15" s="7">
        <v>0.02</v>
      </c>
      <c r="B15" s="27"/>
      <c r="C15" s="27"/>
      <c r="D15" s="8" t="s">
        <v>53</v>
      </c>
      <c r="E15" s="11" t="s">
        <v>54</v>
      </c>
      <c r="F15" s="12" t="s">
        <v>55</v>
      </c>
      <c r="G15" s="12" t="s">
        <v>56</v>
      </c>
      <c r="H15" s="12" t="s">
        <v>57</v>
      </c>
      <c r="I15" s="12" t="s">
        <v>58</v>
      </c>
      <c r="J15" s="12" t="s">
        <v>59</v>
      </c>
      <c r="K15" s="17" t="s">
        <v>60</v>
      </c>
      <c r="L15" s="18">
        <v>2</v>
      </c>
    </row>
    <row r="16" spans="1:12" ht="44.25" customHeight="1">
      <c r="A16" s="7">
        <v>0.1</v>
      </c>
      <c r="B16" s="27" t="s">
        <v>61</v>
      </c>
      <c r="C16" s="27" t="s">
        <v>62</v>
      </c>
      <c r="D16" s="8" t="s">
        <v>63</v>
      </c>
      <c r="E16" s="11" t="s">
        <v>64</v>
      </c>
      <c r="F16" s="32" t="s">
        <v>65</v>
      </c>
      <c r="G16" s="32"/>
      <c r="H16" s="32"/>
      <c r="I16" s="32"/>
      <c r="J16" s="32"/>
      <c r="K16" s="17" t="s">
        <v>66</v>
      </c>
      <c r="L16" s="18">
        <f>389/397*10</f>
        <v>9.7984886649874063</v>
      </c>
    </row>
    <row r="17" spans="1:12" ht="48" customHeight="1">
      <c r="A17" s="7">
        <v>0.1</v>
      </c>
      <c r="B17" s="27"/>
      <c r="C17" s="27"/>
      <c r="D17" s="8" t="s">
        <v>67</v>
      </c>
      <c r="E17" s="11" t="s">
        <v>68</v>
      </c>
      <c r="F17" s="12" t="s">
        <v>69</v>
      </c>
      <c r="G17" s="12" t="s">
        <v>70</v>
      </c>
      <c r="H17" s="12" t="s">
        <v>71</v>
      </c>
      <c r="I17" s="12" t="s">
        <v>72</v>
      </c>
      <c r="J17" s="12" t="s">
        <v>73</v>
      </c>
      <c r="K17" s="17" t="s">
        <v>74</v>
      </c>
      <c r="L17" s="18">
        <f>386/397*10</f>
        <v>9.7229219143576824</v>
      </c>
    </row>
    <row r="18" spans="1:12" ht="33" customHeight="1">
      <c r="A18" s="7">
        <v>0.05</v>
      </c>
      <c r="B18" s="28" t="s">
        <v>75</v>
      </c>
      <c r="C18" s="7" t="s">
        <v>76</v>
      </c>
      <c r="D18" s="8" t="s">
        <v>77</v>
      </c>
      <c r="E18" s="15" t="s">
        <v>78</v>
      </c>
      <c r="F18" s="25"/>
      <c r="G18" s="25"/>
      <c r="H18" s="25"/>
      <c r="I18" s="25"/>
      <c r="J18" s="25"/>
      <c r="K18" s="15" t="s">
        <v>79</v>
      </c>
      <c r="L18" s="8">
        <f>353/353*5</f>
        <v>5</v>
      </c>
    </row>
    <row r="19" spans="1:12" ht="36">
      <c r="A19" s="7">
        <v>0.15</v>
      </c>
      <c r="B19" s="29"/>
      <c r="C19" s="7" t="s">
        <v>80</v>
      </c>
      <c r="D19" s="8" t="s">
        <v>81</v>
      </c>
      <c r="E19" s="15" t="s">
        <v>82</v>
      </c>
      <c r="F19" s="25" t="s">
        <v>83</v>
      </c>
      <c r="G19" s="25"/>
      <c r="H19" s="25"/>
      <c r="I19" s="25"/>
      <c r="J19" s="25"/>
      <c r="K19" s="21" t="s">
        <v>84</v>
      </c>
      <c r="L19" s="8">
        <f>352/397/0.9*15</f>
        <v>14.777497900923594</v>
      </c>
    </row>
    <row r="20" spans="1:12" ht="33" customHeight="1">
      <c r="A20" s="7">
        <v>0.1</v>
      </c>
      <c r="B20" s="30"/>
      <c r="C20" s="7" t="s">
        <v>85</v>
      </c>
      <c r="D20" s="8" t="s">
        <v>86</v>
      </c>
      <c r="E20" s="11" t="s">
        <v>87</v>
      </c>
      <c r="F20" s="25"/>
      <c r="G20" s="25"/>
      <c r="H20" s="25"/>
      <c r="I20" s="25"/>
      <c r="J20" s="25"/>
      <c r="K20" s="17" t="s">
        <v>88</v>
      </c>
      <c r="L20" s="8">
        <f>160.8/169.52*5+123.93/195.02*5</f>
        <v>7.9201696330173963</v>
      </c>
    </row>
    <row r="21" spans="1:12" ht="53.25" customHeight="1">
      <c r="A21" s="7">
        <v>0.06</v>
      </c>
      <c r="B21" s="7" t="s">
        <v>89</v>
      </c>
      <c r="C21" s="7" t="s">
        <v>90</v>
      </c>
      <c r="D21" s="8" t="s">
        <v>91</v>
      </c>
      <c r="E21" s="11" t="s">
        <v>92</v>
      </c>
      <c r="F21" s="22" t="s">
        <v>93</v>
      </c>
      <c r="G21" s="23"/>
      <c r="H21" s="23"/>
      <c r="I21" s="23"/>
      <c r="J21" s="24"/>
      <c r="K21" s="17" t="s">
        <v>94</v>
      </c>
      <c r="L21" s="8">
        <f>6-1.25-0.75</f>
        <v>4</v>
      </c>
    </row>
    <row r="22" spans="1:12" ht="33.75" customHeight="1">
      <c r="A22" s="7">
        <v>0.04</v>
      </c>
      <c r="B22" s="7" t="s">
        <v>89</v>
      </c>
      <c r="C22" s="7" t="s">
        <v>95</v>
      </c>
      <c r="D22" s="8" t="s">
        <v>96</v>
      </c>
      <c r="E22" s="13" t="s">
        <v>97</v>
      </c>
      <c r="F22" s="22"/>
      <c r="G22" s="23"/>
      <c r="H22" s="23"/>
      <c r="I22" s="23"/>
      <c r="J22" s="24"/>
      <c r="K22" s="17"/>
      <c r="L22" s="8">
        <v>4</v>
      </c>
    </row>
    <row r="23" spans="1:12" ht="21" customHeight="1">
      <c r="A23" s="7">
        <f>SUM(A5:A22)</f>
        <v>1</v>
      </c>
      <c r="B23" s="25" t="s">
        <v>98</v>
      </c>
      <c r="C23" s="25"/>
      <c r="D23" s="25"/>
      <c r="E23" s="22"/>
      <c r="F23" s="23"/>
      <c r="G23" s="23"/>
      <c r="H23" s="23"/>
      <c r="I23" s="23"/>
      <c r="J23" s="23"/>
      <c r="K23" s="24"/>
      <c r="L23" s="8">
        <v>91.4</v>
      </c>
    </row>
  </sheetData>
  <autoFilter ref="A4:L23" xr:uid="{00000000-0009-0000-0000-000000000000}"/>
  <mergeCells count="30">
    <mergeCell ref="A1:B1"/>
    <mergeCell ref="A2:L2"/>
    <mergeCell ref="B3:D3"/>
    <mergeCell ref="F3:J3"/>
    <mergeCell ref="F7:J7"/>
    <mergeCell ref="L3:L4"/>
    <mergeCell ref="F18:J18"/>
    <mergeCell ref="F19:J19"/>
    <mergeCell ref="F20:J20"/>
    <mergeCell ref="F9:J9"/>
    <mergeCell ref="F10:J10"/>
    <mergeCell ref="F11:J11"/>
    <mergeCell ref="F12:J12"/>
    <mergeCell ref="F13:J13"/>
    <mergeCell ref="F21:J21"/>
    <mergeCell ref="F22:J22"/>
    <mergeCell ref="B23:D23"/>
    <mergeCell ref="E23:K23"/>
    <mergeCell ref="A3:A4"/>
    <mergeCell ref="B5:B15"/>
    <mergeCell ref="B16:B17"/>
    <mergeCell ref="B18:B20"/>
    <mergeCell ref="C5:C7"/>
    <mergeCell ref="C8:C10"/>
    <mergeCell ref="C11:C15"/>
    <mergeCell ref="C16:C17"/>
    <mergeCell ref="E3:E4"/>
    <mergeCell ref="K3:K4"/>
    <mergeCell ref="F14:J14"/>
    <mergeCell ref="F16:J16"/>
  </mergeCells>
  <phoneticPr fontId="12" type="noConversion"/>
  <pageMargins left="0.59055118110236227" right="0.59055118110236227" top="0.59055118110236227"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1</vt:lpstr>
      <vt:lpstr>'1'!Print_Area</vt:lpstr>
      <vt:lpstr>'1'!Print_Titles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张正</cp:lastModifiedBy>
  <cp:lastPrinted>2022-04-28T08:34:45Z</cp:lastPrinted>
  <dcterms:created xsi:type="dcterms:W3CDTF">2006-09-23T08:00:00Z</dcterms:created>
  <dcterms:modified xsi:type="dcterms:W3CDTF">2022-04-29T07:59:33Z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y fmtid="{D5CDD505-2E9C-101B-9397-08002B2CF9AE}" pid="3" name="KSOReadingLayout">
    <vt:bool>false</vt:bool>
  </property>
</Properties>
</file>